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N58" i="1"/>
  <c r="M58"/>
  <c r="L58"/>
  <c r="K58"/>
  <c r="J58"/>
  <c r="I58"/>
  <c r="H58"/>
  <c r="G58"/>
  <c r="F58"/>
  <c r="E58"/>
  <c r="E30"/>
  <c r="D30"/>
  <c r="N24"/>
  <c r="M24"/>
  <c r="L24"/>
  <c r="K24"/>
  <c r="J24"/>
  <c r="I24"/>
  <c r="H24"/>
  <c r="H30" s="1"/>
  <c r="G24"/>
  <c r="F24"/>
  <c r="N23"/>
  <c r="N30" s="1"/>
  <c r="M23"/>
  <c r="M30" s="1"/>
  <c r="L23"/>
  <c r="L30" s="1"/>
  <c r="K23"/>
  <c r="K30" s="1"/>
  <c r="J23"/>
  <c r="J30" s="1"/>
  <c r="I23"/>
  <c r="I30" s="1"/>
  <c r="H23"/>
  <c r="G23"/>
  <c r="G30" s="1"/>
  <c r="F23"/>
  <c r="F30" s="1"/>
  <c r="N12"/>
  <c r="N54" s="1"/>
  <c r="N55" s="1"/>
  <c r="L12"/>
  <c r="L54" s="1"/>
  <c r="J12"/>
  <c r="J54" s="1"/>
  <c r="J55" s="1"/>
  <c r="H12"/>
  <c r="G54" s="1"/>
  <c r="G55" s="1"/>
  <c r="G12"/>
  <c r="F54" s="1"/>
  <c r="F55" s="1"/>
  <c r="F12"/>
  <c r="E54" s="1"/>
  <c r="E55" s="1"/>
  <c r="E12"/>
  <c r="E31" s="1"/>
  <c r="D59" s="1"/>
  <c r="D60" s="1"/>
  <c r="D12"/>
  <c r="D31" s="1"/>
  <c r="I5"/>
  <c r="I12" s="1"/>
  <c r="M12"/>
  <c r="M54" s="1"/>
  <c r="K12"/>
  <c r="K54" s="1"/>
  <c r="L55" l="1"/>
  <c r="I54"/>
  <c r="I55" s="1"/>
  <c r="I31"/>
  <c r="H54"/>
  <c r="H55" s="1"/>
  <c r="N31"/>
  <c r="N59" s="1"/>
  <c r="N60" s="1"/>
  <c r="M55"/>
  <c r="M31"/>
  <c r="K55"/>
  <c r="K31"/>
  <c r="H31"/>
  <c r="G59" s="1"/>
  <c r="G60" s="1"/>
  <c r="L31"/>
  <c r="D54"/>
  <c r="D55" s="1"/>
  <c r="G31"/>
  <c r="F59" s="1"/>
  <c r="F60" s="1"/>
  <c r="F31"/>
  <c r="E59" s="1"/>
  <c r="E60" s="1"/>
  <c r="J31"/>
  <c r="J59" s="1"/>
  <c r="J60" s="1"/>
  <c r="M60" l="1"/>
  <c r="M59"/>
  <c r="L59"/>
  <c r="L60" s="1"/>
  <c r="K59"/>
  <c r="K60" s="1"/>
  <c r="H59"/>
  <c r="H60" s="1"/>
  <c r="I59"/>
  <c r="I60" s="1"/>
</calcChain>
</file>

<file path=xl/sharedStrings.xml><?xml version="1.0" encoding="utf-8"?>
<sst xmlns="http://schemas.openxmlformats.org/spreadsheetml/2006/main" count="49" uniqueCount="45">
  <si>
    <t>DETERMINAZIONE DELLA SPESA DEL PERSONALE</t>
  </si>
  <si>
    <t>media 2011/2013</t>
  </si>
  <si>
    <t>SPESA 2015</t>
  </si>
  <si>
    <t>RENDICONTO 2016</t>
  </si>
  <si>
    <t>RENDICONTO 2017</t>
  </si>
  <si>
    <t>RENDICONTO 2018</t>
  </si>
  <si>
    <t>RENDICONTO  2019</t>
  </si>
  <si>
    <t>RENDICONTO 2020</t>
  </si>
  <si>
    <t>BILANCIO 2022</t>
  </si>
  <si>
    <t>BILANCIO 2023</t>
  </si>
  <si>
    <t>BILANCIO 2024</t>
  </si>
  <si>
    <t>IRAP</t>
  </si>
  <si>
    <t>SPESE INTERV. 03 BUONI PASTO (CAP. 12611)</t>
  </si>
  <si>
    <t>formazione e aggiornamento professionale</t>
  </si>
  <si>
    <t>missioni al personale    cap.12612/22412</t>
  </si>
  <si>
    <t>debito fuori bilancio vigili</t>
  </si>
  <si>
    <t>SPESA PER CO.CO.CO. ASS. SOCIALE CAP. 34520</t>
  </si>
  <si>
    <t>TOTALE SPESA PERSONALE</t>
  </si>
  <si>
    <t>a detrarre</t>
  </si>
  <si>
    <t>rimborso comune x segretario+rag.(propsetto)</t>
  </si>
  <si>
    <t xml:space="preserve">pers.onale cat. Protette e disabili </t>
  </si>
  <si>
    <t>incentivi per il recupero ICI (cap.2520+2521)</t>
  </si>
  <si>
    <t>diritti di rogito (cap. 700/ cap 860)</t>
  </si>
  <si>
    <t>incentivi proget. Art. 18  l.104/94 (cap.3640+3600)</t>
  </si>
  <si>
    <t>personale distaccato (basile)cap. (E1840)</t>
  </si>
  <si>
    <t>nuovo contratto</t>
  </si>
  <si>
    <t xml:space="preserve">arretrati al segretario comunale </t>
  </si>
  <si>
    <t>missioni al personale</t>
  </si>
  <si>
    <t>senza rimb.segr.e rag.</t>
  </si>
  <si>
    <t>legge 17/90 anni 2013 /2014 e potenziamento viabilità</t>
  </si>
  <si>
    <t xml:space="preserve">spese di personale che gravano sul PON-PAL </t>
  </si>
  <si>
    <t>spese non di personale -  BUONI PASTO ANNI PREGRESSI</t>
  </si>
  <si>
    <t>TOTALE</t>
  </si>
  <si>
    <t>totale con le detrazioni</t>
  </si>
  <si>
    <t xml:space="preserve">incidenza della spesa del personale/spesa corr. Tit. I </t>
  </si>
  <si>
    <t xml:space="preserve">spesa corr. tit. I </t>
  </si>
  <si>
    <t>spesa del personale</t>
  </si>
  <si>
    <t>incidenza della spesa del personale/spesa corr. Tit. I</t>
  </si>
  <si>
    <t xml:space="preserve">spesa del personale  con detrazioni  </t>
  </si>
  <si>
    <t xml:space="preserve">RENDICONTO 2021 </t>
  </si>
  <si>
    <t>SPESE MACROAGGREGATO 101</t>
  </si>
  <si>
    <t>I BUONI PASTO SONO COMPRESI NEL 101 PER 19.200,00</t>
  </si>
  <si>
    <t>SPESE PER CONVENZIONI (cap.1560)</t>
  </si>
  <si>
    <t>altre spese elezioni</t>
  </si>
  <si>
    <t>Assunzioni disabili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</si>
</sst>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2" fillId="0" borderId="3" xfId="0" applyNumberFormat="1" applyFont="1" applyBorder="1"/>
    <xf numFmtId="0" fontId="2" fillId="0" borderId="1" xfId="0" applyFont="1" applyBorder="1" applyAlignment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4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/>
    <xf numFmtId="4" fontId="2" fillId="2" borderId="2" xfId="0" applyNumberFormat="1" applyFont="1" applyFill="1" applyBorder="1"/>
    <xf numFmtId="4" fontId="2" fillId="2" borderId="4" xfId="0" applyNumberFormat="1" applyFont="1" applyFill="1" applyBorder="1"/>
    <xf numFmtId="0" fontId="1" fillId="0" borderId="1" xfId="0" applyFont="1" applyBorder="1" applyAlignment="1"/>
    <xf numFmtId="4" fontId="2" fillId="2" borderId="6" xfId="0" applyNumberFormat="1" applyFont="1" applyFill="1" applyBorder="1"/>
    <xf numFmtId="0" fontId="2" fillId="0" borderId="1" xfId="0" applyFont="1" applyBorder="1"/>
    <xf numFmtId="0" fontId="2" fillId="0" borderId="0" xfId="0" applyFont="1" applyBorder="1" applyAlignment="1"/>
    <xf numFmtId="4" fontId="1" fillId="0" borderId="0" xfId="0" applyNumberFormat="1" applyFont="1" applyBorder="1"/>
    <xf numFmtId="0" fontId="1" fillId="0" borderId="0" xfId="0" applyNumberFormat="1" applyFont="1" applyBorder="1"/>
    <xf numFmtId="4" fontId="3" fillId="0" borderId="1" xfId="0" applyNumberFormat="1" applyFont="1" applyFill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4" fontId="2" fillId="0" borderId="1" xfId="0" applyNumberFormat="1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" fontId="2" fillId="0" borderId="0" xfId="0" applyNumberFormat="1" applyFont="1"/>
    <xf numFmtId="0" fontId="2" fillId="2" borderId="0" xfId="0" applyFont="1" applyFill="1"/>
    <xf numFmtId="0" fontId="2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>
      <selection activeCell="R9" sqref="R9"/>
    </sheetView>
  </sheetViews>
  <sheetFormatPr defaultRowHeight="15"/>
  <cols>
    <col min="1" max="1" width="9.140625" style="1"/>
    <col min="2" max="2" width="17.5703125" style="1" customWidth="1"/>
    <col min="3" max="3" width="32.42578125" style="1" customWidth="1"/>
    <col min="4" max="4" width="19" style="1" customWidth="1"/>
    <col min="5" max="5" width="0.140625" style="1" customWidth="1"/>
    <col min="6" max="6" width="15.140625" style="1" hidden="1" customWidth="1"/>
    <col min="7" max="7" width="21.5703125" style="1" hidden="1" customWidth="1"/>
    <col min="8" max="8" width="22.7109375" style="1" hidden="1" customWidth="1"/>
    <col min="9" max="9" width="21.85546875" style="1" hidden="1" customWidth="1"/>
    <col min="10" max="10" width="23.140625" style="1" customWidth="1"/>
    <col min="11" max="11" width="22.140625" style="1" customWidth="1"/>
    <col min="12" max="13" width="18.140625" style="1" customWidth="1"/>
    <col min="14" max="14" width="19.140625" style="1" customWidth="1"/>
    <col min="15" max="16384" width="9.140625" style="1"/>
  </cols>
  <sheetData>
    <row r="1" spans="1:14" ht="15.75">
      <c r="A1" s="35" t="s">
        <v>0</v>
      </c>
      <c r="B1" s="35"/>
      <c r="C1" s="35"/>
      <c r="D1" s="35"/>
      <c r="E1" s="35"/>
    </row>
    <row r="2" spans="1:14" ht="15.75">
      <c r="A2" s="2"/>
      <c r="B2" s="2"/>
      <c r="C2" s="2"/>
      <c r="D2" s="2"/>
      <c r="E2" s="2"/>
    </row>
    <row r="3" spans="1:14" ht="18.95" customHeight="1">
      <c r="D3" s="3" t="s">
        <v>1</v>
      </c>
      <c r="E3" s="3" t="s">
        <v>2</v>
      </c>
      <c r="F3" s="3" t="s">
        <v>3</v>
      </c>
      <c r="G3" s="3" t="s">
        <v>4</v>
      </c>
      <c r="H3" s="4" t="s">
        <v>5</v>
      </c>
      <c r="I3" s="4" t="s">
        <v>6</v>
      </c>
      <c r="J3" s="4" t="s">
        <v>7</v>
      </c>
      <c r="K3" s="5" t="s">
        <v>39</v>
      </c>
      <c r="L3" s="5" t="s">
        <v>8</v>
      </c>
      <c r="M3" s="5" t="s">
        <v>9</v>
      </c>
      <c r="N3" s="5" t="s">
        <v>10</v>
      </c>
    </row>
    <row r="4" spans="1:14" ht="18.95" customHeight="1">
      <c r="A4" s="36" t="s">
        <v>40</v>
      </c>
      <c r="B4" s="36"/>
      <c r="C4" s="36"/>
      <c r="D4" s="6">
        <v>3171707.84</v>
      </c>
      <c r="E4" s="6">
        <v>2929920.08</v>
      </c>
      <c r="F4" s="6">
        <v>3000079.46</v>
      </c>
      <c r="G4" s="6">
        <v>2924836.76</v>
      </c>
      <c r="H4" s="7">
        <v>2895345.44</v>
      </c>
      <c r="I4" s="7">
        <v>2750337.18</v>
      </c>
      <c r="J4" s="7">
        <v>2660503.58</v>
      </c>
      <c r="K4" s="7">
        <v>2543176</v>
      </c>
      <c r="L4" s="7">
        <v>2828594.65</v>
      </c>
      <c r="M4" s="7">
        <v>2671202.79</v>
      </c>
      <c r="N4" s="7">
        <v>2641154.2799999998</v>
      </c>
    </row>
    <row r="5" spans="1:14" ht="18.95" customHeight="1">
      <c r="A5" s="34" t="s">
        <v>11</v>
      </c>
      <c r="B5" s="34"/>
      <c r="C5" s="34"/>
      <c r="D5" s="8">
        <v>193928.56</v>
      </c>
      <c r="E5" s="6">
        <v>188105.92</v>
      </c>
      <c r="F5" s="6">
        <v>192841.29</v>
      </c>
      <c r="G5" s="6">
        <v>185246.07</v>
      </c>
      <c r="H5" s="7">
        <v>176442.76</v>
      </c>
      <c r="I5" s="7">
        <f>175552.4-5105.34</f>
        <v>170447.06</v>
      </c>
      <c r="J5" s="7">
        <v>167995.71</v>
      </c>
      <c r="K5" s="7">
        <v>160384.70000000001</v>
      </c>
      <c r="L5" s="7">
        <v>194852.14</v>
      </c>
      <c r="M5" s="7">
        <v>180728.37</v>
      </c>
      <c r="N5" s="7">
        <v>178562.77</v>
      </c>
    </row>
    <row r="6" spans="1:14" ht="18.95" customHeight="1">
      <c r="A6" s="34" t="s">
        <v>42</v>
      </c>
      <c r="B6" s="34"/>
      <c r="C6" s="34"/>
      <c r="D6" s="6">
        <v>31705.72</v>
      </c>
      <c r="E6" s="6">
        <v>30541.09</v>
      </c>
      <c r="F6" s="6"/>
      <c r="G6" s="6">
        <v>0</v>
      </c>
      <c r="H6" s="7">
        <v>0</v>
      </c>
      <c r="I6" s="7">
        <v>0</v>
      </c>
      <c r="J6" s="7">
        <v>0</v>
      </c>
      <c r="K6" s="7">
        <v>960</v>
      </c>
      <c r="L6" s="7">
        <v>17500</v>
      </c>
      <c r="M6" s="7">
        <v>11500</v>
      </c>
      <c r="N6" s="7">
        <v>11500</v>
      </c>
    </row>
    <row r="7" spans="1:14" ht="18.95" customHeight="1">
      <c r="A7" s="34" t="s">
        <v>12</v>
      </c>
      <c r="B7" s="34"/>
      <c r="C7" s="34"/>
      <c r="D7" s="6">
        <v>10166.67</v>
      </c>
      <c r="E7" s="6">
        <v>15000</v>
      </c>
      <c r="F7" s="6">
        <v>0</v>
      </c>
      <c r="G7" s="6">
        <v>30000</v>
      </c>
      <c r="H7" s="7">
        <v>14700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18.95" customHeight="1">
      <c r="A8" s="9" t="s">
        <v>13</v>
      </c>
      <c r="B8" s="9"/>
      <c r="C8" s="9"/>
      <c r="D8" s="6">
        <v>2124.8200000000002</v>
      </c>
      <c r="E8" s="6">
        <v>1750</v>
      </c>
      <c r="F8" s="6">
        <v>1207</v>
      </c>
      <c r="G8" s="6">
        <v>1560</v>
      </c>
      <c r="H8" s="7">
        <v>1500</v>
      </c>
      <c r="I8" s="7">
        <v>1100</v>
      </c>
      <c r="J8" s="7">
        <v>188.8</v>
      </c>
      <c r="K8" s="7">
        <v>150</v>
      </c>
      <c r="L8" s="7">
        <v>1000</v>
      </c>
      <c r="M8" s="7">
        <v>1000</v>
      </c>
      <c r="N8" s="7">
        <v>1000</v>
      </c>
    </row>
    <row r="9" spans="1:14" ht="18.95" customHeight="1">
      <c r="A9" s="9" t="s">
        <v>14</v>
      </c>
      <c r="B9" s="9"/>
      <c r="C9" s="9"/>
      <c r="D9" s="6">
        <v>1772</v>
      </c>
      <c r="E9" s="6">
        <v>6268.4</v>
      </c>
      <c r="F9" s="6">
        <v>1348.96</v>
      </c>
      <c r="G9" s="6">
        <v>100</v>
      </c>
      <c r="H9" s="7">
        <v>0</v>
      </c>
      <c r="I9" s="7">
        <v>0</v>
      </c>
      <c r="J9" s="7">
        <v>0</v>
      </c>
      <c r="K9" s="7">
        <v>0</v>
      </c>
      <c r="L9" s="7">
        <v>500</v>
      </c>
      <c r="M9" s="7">
        <v>500</v>
      </c>
      <c r="N9" s="7">
        <v>500</v>
      </c>
    </row>
    <row r="10" spans="1:14" ht="18.95" customHeight="1">
      <c r="A10" s="9" t="s">
        <v>15</v>
      </c>
      <c r="B10" s="9"/>
      <c r="C10" s="9"/>
      <c r="D10" s="6"/>
      <c r="E10" s="6">
        <v>9638.56</v>
      </c>
      <c r="F10" s="6"/>
      <c r="G10" s="6"/>
      <c r="H10" s="7"/>
      <c r="I10" s="7"/>
      <c r="J10" s="7"/>
      <c r="K10" s="7"/>
      <c r="L10" s="7"/>
      <c r="M10" s="7"/>
      <c r="N10" s="7"/>
    </row>
    <row r="11" spans="1:14" ht="18.95" customHeight="1">
      <c r="A11" s="34" t="s">
        <v>16</v>
      </c>
      <c r="B11" s="34"/>
      <c r="C11" s="34"/>
      <c r="D11" s="6">
        <v>4174.2</v>
      </c>
      <c r="E11" s="6">
        <v>13327.19</v>
      </c>
      <c r="F11" s="6">
        <v>18286.59</v>
      </c>
      <c r="G11" s="6">
        <v>16010.4</v>
      </c>
      <c r="H11" s="7"/>
      <c r="I11" s="7"/>
      <c r="J11" s="7"/>
      <c r="K11" s="7"/>
      <c r="L11" s="7"/>
      <c r="M11" s="7"/>
      <c r="N11" s="7"/>
    </row>
    <row r="12" spans="1:14" ht="18.95" customHeight="1">
      <c r="A12" s="34" t="s">
        <v>17</v>
      </c>
      <c r="B12" s="34"/>
      <c r="C12" s="34"/>
      <c r="D12" s="10">
        <f>SUM(D4:D11)</f>
        <v>3415579.81</v>
      </c>
      <c r="E12" s="10">
        <f>SUM(E4:E11)</f>
        <v>3194551.2399999998</v>
      </c>
      <c r="F12" s="10">
        <f>SUM(F4:F11)</f>
        <v>3213763.3</v>
      </c>
      <c r="G12" s="10">
        <f>SUM(G4:G11)</f>
        <v>3157753.2299999995</v>
      </c>
      <c r="H12" s="11">
        <f t="shared" ref="H12:N12" si="0">SUM(H4:H11)</f>
        <v>3087988.2</v>
      </c>
      <c r="I12" s="11">
        <f t="shared" si="0"/>
        <v>2921884.24</v>
      </c>
      <c r="J12" s="11">
        <f t="shared" si="0"/>
        <v>2828688.09</v>
      </c>
      <c r="K12" s="11">
        <f t="shared" si="0"/>
        <v>2704670.7</v>
      </c>
      <c r="L12" s="11">
        <f t="shared" si="0"/>
        <v>3042446.79</v>
      </c>
      <c r="M12" s="11">
        <f t="shared" si="0"/>
        <v>2864931.16</v>
      </c>
      <c r="N12" s="11">
        <f t="shared" si="0"/>
        <v>2832717.05</v>
      </c>
    </row>
    <row r="13" spans="1:14" ht="18.95" customHeight="1">
      <c r="A13" s="34" t="s">
        <v>18</v>
      </c>
      <c r="B13" s="34"/>
      <c r="C13" s="34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</row>
    <row r="14" spans="1:14" ht="18.95" customHeight="1">
      <c r="A14" s="37" t="s">
        <v>19</v>
      </c>
      <c r="B14" s="38"/>
      <c r="C14" s="39"/>
      <c r="D14" s="6"/>
      <c r="E14" s="6">
        <v>36007.15</v>
      </c>
      <c r="F14" s="6">
        <v>41506.089999999997</v>
      </c>
      <c r="G14" s="6"/>
      <c r="H14" s="7"/>
      <c r="I14" s="7"/>
      <c r="J14" s="7">
        <v>14466.48</v>
      </c>
      <c r="K14" s="7">
        <v>45945</v>
      </c>
      <c r="L14" s="7">
        <v>0</v>
      </c>
      <c r="M14" s="7">
        <v>0</v>
      </c>
      <c r="N14" s="7">
        <v>0</v>
      </c>
    </row>
    <row r="15" spans="1:14" ht="18.95" customHeight="1">
      <c r="A15" s="34" t="s">
        <v>20</v>
      </c>
      <c r="B15" s="34"/>
      <c r="C15" s="34"/>
      <c r="D15" s="6">
        <v>94741.8</v>
      </c>
      <c r="E15" s="6">
        <v>53692.160000000003</v>
      </c>
      <c r="F15" s="6">
        <v>53692.160000000003</v>
      </c>
      <c r="G15" s="6">
        <v>55661.1</v>
      </c>
      <c r="H15" s="7">
        <v>55661.1</v>
      </c>
      <c r="I15" s="7">
        <v>58509.94</v>
      </c>
      <c r="J15" s="7">
        <v>58509.94</v>
      </c>
      <c r="K15" s="7">
        <v>60742.82</v>
      </c>
      <c r="L15" s="7">
        <v>66680.62</v>
      </c>
      <c r="M15" s="7">
        <v>66680.62</v>
      </c>
      <c r="N15" s="7">
        <v>66680.62</v>
      </c>
    </row>
    <row r="16" spans="1:14" ht="18.95" customHeight="1">
      <c r="A16" s="33" t="s">
        <v>44</v>
      </c>
      <c r="B16" s="33"/>
      <c r="C16" s="33"/>
      <c r="D16" s="6"/>
      <c r="E16" s="6"/>
      <c r="F16" s="6"/>
      <c r="G16" s="6"/>
      <c r="H16" s="7"/>
      <c r="I16" s="7"/>
      <c r="J16" s="7"/>
      <c r="K16" s="7"/>
      <c r="L16" s="7">
        <v>35552.5</v>
      </c>
      <c r="M16" s="7">
        <v>77030.45</v>
      </c>
      <c r="N16" s="7">
        <v>77030.45</v>
      </c>
    </row>
    <row r="17" spans="1:14" ht="18.95" customHeight="1">
      <c r="A17" s="34" t="s">
        <v>21</v>
      </c>
      <c r="B17" s="34"/>
      <c r="C17" s="34"/>
      <c r="D17" s="6">
        <v>44843.33</v>
      </c>
      <c r="E17" s="6">
        <v>26015.68</v>
      </c>
      <c r="F17" s="6">
        <v>20865.88</v>
      </c>
      <c r="G17" s="6">
        <v>0</v>
      </c>
      <c r="H17" s="7">
        <v>0</v>
      </c>
      <c r="I17" s="7">
        <v>0</v>
      </c>
      <c r="J17" s="7">
        <v>0</v>
      </c>
      <c r="K17" s="7">
        <v>0</v>
      </c>
      <c r="L17" s="7">
        <v>25732.6</v>
      </c>
      <c r="M17" s="7">
        <v>9532.6</v>
      </c>
      <c r="N17" s="7">
        <v>9532.6</v>
      </c>
    </row>
    <row r="18" spans="1:14" ht="18.95" customHeight="1">
      <c r="A18" s="34" t="s">
        <v>22</v>
      </c>
      <c r="B18" s="34"/>
      <c r="C18" s="34"/>
      <c r="D18" s="6">
        <v>1358.92</v>
      </c>
      <c r="E18" s="6">
        <v>2976.51</v>
      </c>
      <c r="F18" s="6">
        <v>14716.27</v>
      </c>
      <c r="G18" s="6">
        <v>6866.04</v>
      </c>
      <c r="H18" s="7">
        <v>3669.18</v>
      </c>
      <c r="I18" s="7">
        <v>4318.78</v>
      </c>
      <c r="J18" s="7">
        <v>0</v>
      </c>
      <c r="K18" s="7">
        <v>4113.24</v>
      </c>
      <c r="L18" s="7">
        <v>10000</v>
      </c>
      <c r="M18" s="7">
        <v>10000</v>
      </c>
      <c r="N18" s="7">
        <v>10000</v>
      </c>
    </row>
    <row r="19" spans="1:14" ht="18.95" customHeight="1">
      <c r="A19" s="34" t="s">
        <v>23</v>
      </c>
      <c r="B19" s="34"/>
      <c r="C19" s="34"/>
      <c r="D19" s="6">
        <v>20000</v>
      </c>
      <c r="E19" s="6">
        <v>5269.76</v>
      </c>
      <c r="F19" s="6">
        <v>2504.64</v>
      </c>
      <c r="G19" s="6">
        <v>20088.509999999998</v>
      </c>
      <c r="H19" s="7">
        <v>1599.39</v>
      </c>
      <c r="I19" s="7">
        <v>3132.02</v>
      </c>
      <c r="J19" s="7">
        <v>14267.81</v>
      </c>
      <c r="K19" s="7">
        <v>4625.3999999999996</v>
      </c>
      <c r="L19" s="7">
        <v>24560</v>
      </c>
      <c r="M19" s="7">
        <v>24560</v>
      </c>
      <c r="N19" s="7">
        <v>24560</v>
      </c>
    </row>
    <row r="20" spans="1:14" ht="18.95" customHeight="1">
      <c r="A20" s="34" t="s">
        <v>24</v>
      </c>
      <c r="B20" s="34"/>
      <c r="C20" s="34"/>
      <c r="D20" s="6">
        <v>41574.47</v>
      </c>
      <c r="E20" s="6">
        <v>53483.66</v>
      </c>
      <c r="F20" s="6">
        <v>40292.120000000003</v>
      </c>
      <c r="G20" s="6">
        <v>53243.72</v>
      </c>
      <c r="H20" s="7">
        <v>53419.41</v>
      </c>
      <c r="I20" s="7">
        <v>55880.44</v>
      </c>
      <c r="J20" s="7">
        <v>55880.44</v>
      </c>
      <c r="K20" s="7">
        <v>55000</v>
      </c>
      <c r="L20" s="7">
        <v>56000</v>
      </c>
      <c r="M20" s="7">
        <v>56000</v>
      </c>
      <c r="N20" s="7">
        <v>56000</v>
      </c>
    </row>
    <row r="21" spans="1:14" ht="18.95" customHeight="1">
      <c r="A21" s="12" t="s">
        <v>25</v>
      </c>
      <c r="B21" s="13"/>
      <c r="C21" s="14"/>
      <c r="D21" s="6"/>
      <c r="E21" s="6"/>
      <c r="F21" s="6"/>
      <c r="G21" s="6"/>
      <c r="H21" s="7"/>
      <c r="I21" s="7"/>
      <c r="J21" s="7">
        <v>82652.160000000003</v>
      </c>
      <c r="K21" s="7">
        <v>0</v>
      </c>
      <c r="L21" s="7">
        <v>90000</v>
      </c>
      <c r="M21" s="7">
        <v>0</v>
      </c>
      <c r="N21" s="7">
        <v>0</v>
      </c>
    </row>
    <row r="22" spans="1:14" ht="18.95" customHeight="1">
      <c r="A22" s="34" t="s">
        <v>26</v>
      </c>
      <c r="B22" s="34"/>
      <c r="C22" s="34"/>
      <c r="D22" s="6">
        <v>17.190000000000001</v>
      </c>
      <c r="E22" s="6"/>
      <c r="F22" s="6"/>
      <c r="G22" s="6"/>
      <c r="H22" s="7"/>
      <c r="I22" s="7"/>
      <c r="J22" s="7"/>
      <c r="K22" s="7">
        <v>9418.16</v>
      </c>
      <c r="L22" s="7"/>
      <c r="M22" s="15"/>
      <c r="N22" s="15"/>
    </row>
    <row r="23" spans="1:14" ht="18.95" customHeight="1">
      <c r="A23" s="9" t="s">
        <v>13</v>
      </c>
      <c r="B23" s="9"/>
      <c r="C23" s="9"/>
      <c r="D23" s="6">
        <v>2124.8200000000002</v>
      </c>
      <c r="E23" s="6">
        <v>1750</v>
      </c>
      <c r="F23" s="6">
        <f t="shared" ref="F23:J24" si="1">F8</f>
        <v>1207</v>
      </c>
      <c r="G23" s="6">
        <f t="shared" si="1"/>
        <v>1560</v>
      </c>
      <c r="H23" s="7">
        <f t="shared" si="1"/>
        <v>1500</v>
      </c>
      <c r="I23" s="7">
        <f t="shared" si="1"/>
        <v>1100</v>
      </c>
      <c r="J23" s="7">
        <f t="shared" si="1"/>
        <v>188.8</v>
      </c>
      <c r="K23" s="7">
        <f>K8</f>
        <v>150</v>
      </c>
      <c r="L23" s="16">
        <f>L8</f>
        <v>1000</v>
      </c>
      <c r="M23" s="7">
        <f>M8</f>
        <v>1000</v>
      </c>
      <c r="N23" s="7">
        <f>N8</f>
        <v>1000</v>
      </c>
    </row>
    <row r="24" spans="1:14" ht="18.95" customHeight="1">
      <c r="A24" s="9" t="s">
        <v>27</v>
      </c>
      <c r="B24" s="9"/>
      <c r="C24" s="9" t="s">
        <v>28</v>
      </c>
      <c r="D24" s="6">
        <v>1772</v>
      </c>
      <c r="E24" s="6">
        <v>6268.4</v>
      </c>
      <c r="F24" s="6">
        <f t="shared" si="1"/>
        <v>1348.96</v>
      </c>
      <c r="G24" s="6">
        <f t="shared" si="1"/>
        <v>100</v>
      </c>
      <c r="H24" s="7">
        <f t="shared" si="1"/>
        <v>0</v>
      </c>
      <c r="I24" s="7">
        <f t="shared" si="1"/>
        <v>0</v>
      </c>
      <c r="J24" s="7">
        <f t="shared" si="1"/>
        <v>0</v>
      </c>
      <c r="K24" s="7">
        <f>K9</f>
        <v>0</v>
      </c>
      <c r="L24" s="16">
        <f>L9</f>
        <v>500</v>
      </c>
      <c r="M24" s="7">
        <f t="shared" ref="M24:N24" si="2">M9</f>
        <v>500</v>
      </c>
      <c r="N24" s="7">
        <f t="shared" si="2"/>
        <v>500</v>
      </c>
    </row>
    <row r="25" spans="1:14" ht="18.95" customHeight="1">
      <c r="A25" s="34" t="s">
        <v>43</v>
      </c>
      <c r="B25" s="34"/>
      <c r="C25" s="34"/>
      <c r="D25" s="6">
        <v>10202.86</v>
      </c>
      <c r="E25" s="6"/>
      <c r="F25" s="6">
        <v>34207</v>
      </c>
      <c r="G25" s="6">
        <v>36000.300000000003</v>
      </c>
      <c r="H25" s="7">
        <v>18033.68</v>
      </c>
      <c r="I25" s="7">
        <v>18998.68</v>
      </c>
      <c r="J25" s="7">
        <v>19081.96</v>
      </c>
      <c r="K25" s="7">
        <v>0</v>
      </c>
      <c r="L25" s="16">
        <v>41102</v>
      </c>
      <c r="M25" s="7">
        <v>20511</v>
      </c>
      <c r="N25" s="7">
        <v>20511</v>
      </c>
    </row>
    <row r="26" spans="1:14" ht="18.95" customHeight="1">
      <c r="A26" s="9" t="s">
        <v>29</v>
      </c>
      <c r="B26" s="9"/>
      <c r="C26" s="9"/>
      <c r="D26" s="6"/>
      <c r="E26" s="6"/>
      <c r="F26" s="6">
        <v>23225.49</v>
      </c>
      <c r="G26" s="6">
        <v>32088.799999999999</v>
      </c>
      <c r="H26" s="7">
        <v>21551.31</v>
      </c>
      <c r="I26" s="7">
        <v>10343.959999999999</v>
      </c>
      <c r="J26" s="7">
        <v>27870.68</v>
      </c>
      <c r="K26" s="7">
        <v>0</v>
      </c>
      <c r="L26" s="16">
        <v>33498.01</v>
      </c>
      <c r="M26" s="16">
        <v>33498.01</v>
      </c>
      <c r="N26" s="16">
        <v>33498.01</v>
      </c>
    </row>
    <row r="27" spans="1:14" ht="18.95" customHeight="1">
      <c r="A27" s="17" t="s">
        <v>30</v>
      </c>
      <c r="B27" s="17"/>
      <c r="C27" s="17"/>
      <c r="D27" s="6"/>
      <c r="E27" s="6"/>
      <c r="F27" s="6"/>
      <c r="G27" s="6"/>
      <c r="H27" s="7"/>
      <c r="I27" s="7"/>
      <c r="J27" s="7">
        <v>41154.959999999999</v>
      </c>
      <c r="K27" s="7">
        <v>17399.599999999999</v>
      </c>
      <c r="L27" s="16">
        <v>35814.11</v>
      </c>
      <c r="M27" s="7">
        <v>31814.11</v>
      </c>
      <c r="N27" s="7"/>
    </row>
    <row r="28" spans="1:14" ht="18.95" customHeight="1">
      <c r="A28" s="34" t="s">
        <v>31</v>
      </c>
      <c r="B28" s="34"/>
      <c r="C28" s="34"/>
      <c r="D28" s="6">
        <v>1201.25</v>
      </c>
      <c r="E28" s="6">
        <v>9638.56</v>
      </c>
      <c r="F28" s="6"/>
      <c r="G28" s="6">
        <v>15000</v>
      </c>
      <c r="H28" s="7"/>
      <c r="I28" s="7"/>
      <c r="J28" s="7"/>
      <c r="K28" s="7">
        <v>9000</v>
      </c>
      <c r="L28" s="7"/>
      <c r="M28" s="18"/>
      <c r="N28" s="18"/>
    </row>
    <row r="29" spans="1:14" ht="18.95" customHeight="1">
      <c r="A29" s="9"/>
      <c r="B29" s="9"/>
      <c r="C29" s="9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</row>
    <row r="30" spans="1:14" ht="18.95" customHeight="1">
      <c r="A30" s="19"/>
      <c r="B30" s="19"/>
      <c r="C30" s="19" t="s">
        <v>32</v>
      </c>
      <c r="D30" s="6">
        <f>SUM(D15:D28)</f>
        <v>217836.64</v>
      </c>
      <c r="E30" s="6">
        <f>SUM(E14:E28)</f>
        <v>195101.87999999998</v>
      </c>
      <c r="F30" s="6">
        <f>SUM(F14:F28)</f>
        <v>233565.61</v>
      </c>
      <c r="G30" s="6">
        <f>SUM(G14:G28)</f>
        <v>220608.46999999997</v>
      </c>
      <c r="H30" s="7">
        <f t="shared" ref="H30" si="3">SUM(H14:H28)</f>
        <v>155434.07</v>
      </c>
      <c r="I30" s="7">
        <f t="shared" ref="I30" si="4">SUM(I14:I29)</f>
        <v>152283.82</v>
      </c>
      <c r="J30" s="7">
        <f>SUM(J14:J29)</f>
        <v>314073.23</v>
      </c>
      <c r="K30" s="7">
        <f>SUM(K14:K28)</f>
        <v>206394.22000000003</v>
      </c>
      <c r="L30" s="7">
        <f>SUM(L14:L29)</f>
        <v>420439.83999999997</v>
      </c>
      <c r="M30" s="7">
        <f>SUM(M14:M29)</f>
        <v>331126.79000000004</v>
      </c>
      <c r="N30" s="7">
        <f>SUM(N14:N29)</f>
        <v>299312.68000000005</v>
      </c>
    </row>
    <row r="31" spans="1:14" ht="18.95" customHeight="1">
      <c r="A31" s="34" t="s">
        <v>33</v>
      </c>
      <c r="B31" s="34"/>
      <c r="C31" s="34"/>
      <c r="D31" s="10">
        <f t="shared" ref="D31:N31" si="5">D12-D30</f>
        <v>3197743.17</v>
      </c>
      <c r="E31" s="10">
        <f t="shared" si="5"/>
        <v>2999449.36</v>
      </c>
      <c r="F31" s="10">
        <f t="shared" si="5"/>
        <v>2980197.69</v>
      </c>
      <c r="G31" s="10">
        <f t="shared" si="5"/>
        <v>2937144.76</v>
      </c>
      <c r="H31" s="11">
        <f t="shared" si="5"/>
        <v>2932554.1300000004</v>
      </c>
      <c r="I31" s="11">
        <f t="shared" si="5"/>
        <v>2769600.4200000004</v>
      </c>
      <c r="J31" s="11">
        <f t="shared" si="5"/>
        <v>2514614.86</v>
      </c>
      <c r="K31" s="11">
        <f t="shared" si="5"/>
        <v>2498276.48</v>
      </c>
      <c r="L31" s="11">
        <f t="shared" si="5"/>
        <v>2622006.9500000002</v>
      </c>
      <c r="M31" s="11">
        <f t="shared" si="5"/>
        <v>2533804.37</v>
      </c>
      <c r="N31" s="11">
        <f t="shared" si="5"/>
        <v>2533404.3699999996</v>
      </c>
    </row>
    <row r="32" spans="1:14" ht="18.95" customHeight="1">
      <c r="A32" s="20"/>
      <c r="B32" s="20"/>
      <c r="C32" s="20"/>
      <c r="D32" s="21"/>
      <c r="E32" s="21"/>
      <c r="L32" s="32"/>
      <c r="M32" s="32"/>
      <c r="N32" s="32"/>
    </row>
    <row r="33" spans="1:14" ht="18.95" customHeight="1">
      <c r="A33" s="20" t="s">
        <v>41</v>
      </c>
      <c r="B33" s="20"/>
      <c r="C33" s="20"/>
      <c r="D33" s="21"/>
      <c r="E33" s="21"/>
      <c r="N33" s="31"/>
    </row>
    <row r="34" spans="1:14" ht="15.75">
      <c r="A34" s="20"/>
      <c r="B34" s="20"/>
      <c r="C34" s="20"/>
      <c r="D34" s="21"/>
      <c r="E34" s="21"/>
    </row>
    <row r="35" spans="1:14" ht="15.75">
      <c r="A35" s="20"/>
      <c r="B35" s="20"/>
      <c r="C35" s="20"/>
      <c r="D35" s="21"/>
      <c r="E35" s="21"/>
    </row>
    <row r="36" spans="1:14" ht="15.75">
      <c r="A36" s="20"/>
      <c r="B36" s="20"/>
      <c r="C36" s="20"/>
      <c r="D36" s="21"/>
      <c r="E36" s="21"/>
    </row>
    <row r="37" spans="1:14" ht="15.75">
      <c r="A37" s="20"/>
      <c r="B37" s="20"/>
      <c r="C37" s="20"/>
      <c r="D37" s="21"/>
      <c r="E37" s="21"/>
    </row>
    <row r="38" spans="1:14" ht="15.75">
      <c r="A38" s="20"/>
      <c r="B38" s="20"/>
      <c r="C38" s="20"/>
      <c r="D38" s="21"/>
      <c r="E38" s="21"/>
    </row>
    <row r="39" spans="1:14" ht="15.75">
      <c r="A39" s="20"/>
      <c r="B39" s="20"/>
      <c r="C39" s="20"/>
      <c r="D39" s="21"/>
      <c r="E39" s="21"/>
    </row>
    <row r="40" spans="1:14" ht="15.75">
      <c r="A40" s="20"/>
      <c r="B40" s="20"/>
      <c r="C40" s="20"/>
      <c r="D40" s="21"/>
      <c r="E40" s="21"/>
    </row>
    <row r="41" spans="1:14" ht="15.75">
      <c r="A41" s="20"/>
      <c r="B41" s="20"/>
      <c r="C41" s="20"/>
      <c r="D41" s="21"/>
      <c r="E41" s="21"/>
    </row>
    <row r="42" spans="1:14" ht="15.75">
      <c r="A42" s="20"/>
      <c r="B42" s="20"/>
      <c r="C42" s="20"/>
      <c r="D42" s="21"/>
      <c r="E42" s="21"/>
    </row>
    <row r="43" spans="1:14" ht="15.75">
      <c r="A43" s="20"/>
      <c r="B43" s="20"/>
      <c r="C43" s="20"/>
      <c r="D43" s="21"/>
      <c r="E43" s="21"/>
    </row>
    <row r="44" spans="1:14" ht="15.75">
      <c r="A44" s="20"/>
      <c r="B44" s="20"/>
      <c r="C44" s="20"/>
      <c r="D44" s="21"/>
      <c r="E44" s="21"/>
    </row>
    <row r="45" spans="1:14" ht="15.75">
      <c r="A45" s="20"/>
      <c r="B45" s="20"/>
      <c r="C45" s="20"/>
      <c r="D45" s="21"/>
      <c r="E45" s="21"/>
    </row>
    <row r="46" spans="1:14" ht="15.75">
      <c r="A46" s="20"/>
      <c r="B46" s="20"/>
      <c r="C46" s="20"/>
      <c r="D46" s="21"/>
      <c r="E46" s="21"/>
    </row>
    <row r="47" spans="1:14" ht="15.75">
      <c r="A47" s="20"/>
      <c r="B47" s="20"/>
      <c r="C47" s="20"/>
      <c r="D47" s="21"/>
      <c r="E47" s="21"/>
    </row>
    <row r="48" spans="1:14" ht="15.75">
      <c r="A48" s="20"/>
      <c r="B48" s="20"/>
      <c r="C48" s="20"/>
      <c r="D48" s="21"/>
      <c r="E48" s="21"/>
    </row>
    <row r="49" spans="1:14" ht="15.75">
      <c r="A49" s="20"/>
      <c r="B49" s="20"/>
      <c r="C49" s="20"/>
      <c r="D49" s="21"/>
      <c r="E49" s="21"/>
    </row>
    <row r="50" spans="1:14" ht="15.75">
      <c r="A50" s="20"/>
      <c r="B50" s="20"/>
      <c r="C50" s="20"/>
      <c r="D50" s="21"/>
      <c r="E50" s="21"/>
    </row>
    <row r="51" spans="1:14" ht="15.75">
      <c r="A51" s="20"/>
      <c r="B51" s="20"/>
      <c r="C51" s="20"/>
      <c r="D51" s="21"/>
      <c r="E51" s="21"/>
    </row>
    <row r="52" spans="1:14" ht="15.75">
      <c r="A52" s="20" t="s">
        <v>34</v>
      </c>
      <c r="B52" s="20"/>
      <c r="C52" s="20"/>
      <c r="D52" s="22">
        <v>2015</v>
      </c>
      <c r="E52" s="22">
        <v>2016</v>
      </c>
      <c r="F52" s="22">
        <v>2017</v>
      </c>
      <c r="G52" s="22">
        <v>2018</v>
      </c>
      <c r="H52" s="22">
        <v>2019</v>
      </c>
      <c r="I52" s="22">
        <v>2019</v>
      </c>
      <c r="J52" s="22">
        <v>2020</v>
      </c>
      <c r="K52" s="22">
        <v>2021</v>
      </c>
      <c r="L52" s="22">
        <v>2022</v>
      </c>
      <c r="M52" s="22">
        <v>2023</v>
      </c>
      <c r="N52" s="22">
        <v>2024</v>
      </c>
    </row>
    <row r="53" spans="1:14">
      <c r="A53" s="40" t="s">
        <v>35</v>
      </c>
      <c r="B53" s="41"/>
      <c r="C53" s="42"/>
      <c r="D53" s="6">
        <v>6329126.1399999997</v>
      </c>
      <c r="E53" s="6">
        <v>6731091.7800000003</v>
      </c>
      <c r="F53" s="6">
        <v>6854771.5800000001</v>
      </c>
      <c r="G53" s="23">
        <v>6699594.0800000001</v>
      </c>
      <c r="H53" s="6">
        <v>6075968.6799999997</v>
      </c>
      <c r="I53" s="6">
        <v>6075968.6799999997</v>
      </c>
      <c r="J53" s="6">
        <v>6802644.8200000003</v>
      </c>
      <c r="K53" s="6">
        <v>6477766.3899999997</v>
      </c>
      <c r="L53" s="6">
        <v>9575309.9299999997</v>
      </c>
      <c r="M53" s="6">
        <v>8777918.3800000008</v>
      </c>
      <c r="N53" s="6">
        <v>8595333.9199999999</v>
      </c>
    </row>
    <row r="54" spans="1:14">
      <c r="A54" s="24" t="s">
        <v>36</v>
      </c>
      <c r="B54" s="25"/>
      <c r="C54" s="26"/>
      <c r="D54" s="6">
        <f t="shared" ref="D54:H54" si="6">E12</f>
        <v>3194551.2399999998</v>
      </c>
      <c r="E54" s="6">
        <f t="shared" si="6"/>
        <v>3213763.3</v>
      </c>
      <c r="F54" s="6">
        <f t="shared" si="6"/>
        <v>3157753.2299999995</v>
      </c>
      <c r="G54" s="27">
        <f t="shared" si="6"/>
        <v>3087988.2</v>
      </c>
      <c r="H54" s="6">
        <f t="shared" si="6"/>
        <v>2921884.24</v>
      </c>
      <c r="I54" s="6">
        <f>I12-I5</f>
        <v>2751437.18</v>
      </c>
      <c r="J54" s="6">
        <f>J12-J5</f>
        <v>2660692.38</v>
      </c>
      <c r="K54" s="6">
        <f>K12</f>
        <v>2704670.7</v>
      </c>
      <c r="L54" s="6">
        <f>L12</f>
        <v>3042446.79</v>
      </c>
      <c r="M54" s="6">
        <f>M12</f>
        <v>2864931.16</v>
      </c>
      <c r="N54" s="6">
        <f>N12</f>
        <v>2832717.05</v>
      </c>
    </row>
    <row r="55" spans="1:14" ht="15.75">
      <c r="A55" s="28" t="s">
        <v>37</v>
      </c>
      <c r="B55" s="29"/>
      <c r="C55" s="30"/>
      <c r="D55" s="10">
        <f t="shared" ref="D55:M55" si="7">D54/D53*100</f>
        <v>50.473812171485655</v>
      </c>
      <c r="E55" s="10">
        <f t="shared" si="7"/>
        <v>47.745052437837948</v>
      </c>
      <c r="F55" s="10">
        <f t="shared" si="7"/>
        <v>46.066498250843239</v>
      </c>
      <c r="G55" s="10">
        <f t="shared" si="7"/>
        <v>46.092168616878354</v>
      </c>
      <c r="H55" s="10">
        <f t="shared" si="7"/>
        <v>48.089191927829368</v>
      </c>
      <c r="I55" s="10">
        <f t="shared" si="7"/>
        <v>45.283926315433213</v>
      </c>
      <c r="J55" s="10">
        <f t="shared" si="7"/>
        <v>39.112616495535327</v>
      </c>
      <c r="K55" s="10">
        <f t="shared" si="7"/>
        <v>41.753137380429685</v>
      </c>
      <c r="L55" s="10">
        <f t="shared" si="7"/>
        <v>31.7738727230942</v>
      </c>
      <c r="M55" s="10">
        <f t="shared" si="7"/>
        <v>32.637933459572679</v>
      </c>
      <c r="N55" s="10">
        <f t="shared" ref="N55" si="8">N54/N53*100</f>
        <v>32.956451446391277</v>
      </c>
    </row>
    <row r="57" spans="1:14" ht="15.75">
      <c r="A57" s="20" t="s">
        <v>34</v>
      </c>
      <c r="B57" s="20"/>
      <c r="C57" s="20"/>
      <c r="D57" s="21"/>
      <c r="E57" s="21"/>
    </row>
    <row r="58" spans="1:14">
      <c r="A58" s="40" t="s">
        <v>35</v>
      </c>
      <c r="B58" s="41"/>
      <c r="C58" s="42"/>
      <c r="D58" s="6">
        <v>6329126.1399999997</v>
      </c>
      <c r="E58" s="6">
        <f t="shared" ref="E58:H58" si="9">E53</f>
        <v>6731091.7800000003</v>
      </c>
      <c r="F58" s="6">
        <f t="shared" si="9"/>
        <v>6854771.5800000001</v>
      </c>
      <c r="G58" s="6">
        <f t="shared" si="9"/>
        <v>6699594.0800000001</v>
      </c>
      <c r="H58" s="6">
        <f t="shared" si="9"/>
        <v>6075968.6799999997</v>
      </c>
      <c r="I58" s="6">
        <f t="shared" ref="I58:N58" si="10">I53</f>
        <v>6075968.6799999997</v>
      </c>
      <c r="J58" s="6">
        <f t="shared" si="10"/>
        <v>6802644.8200000003</v>
      </c>
      <c r="K58" s="6">
        <f t="shared" si="10"/>
        <v>6477766.3899999997</v>
      </c>
      <c r="L58" s="6">
        <f t="shared" si="10"/>
        <v>9575309.9299999997</v>
      </c>
      <c r="M58" s="6">
        <f t="shared" si="10"/>
        <v>8777918.3800000008</v>
      </c>
      <c r="N58" s="6">
        <f t="shared" si="10"/>
        <v>8595333.9199999999</v>
      </c>
    </row>
    <row r="59" spans="1:14">
      <c r="A59" s="24" t="s">
        <v>38</v>
      </c>
      <c r="B59" s="25"/>
      <c r="C59" s="26"/>
      <c r="D59" s="6">
        <f t="shared" ref="D59:H59" si="11">E31</f>
        <v>2999449.36</v>
      </c>
      <c r="E59" s="6">
        <f t="shared" si="11"/>
        <v>2980197.69</v>
      </c>
      <c r="F59" s="6">
        <f t="shared" si="11"/>
        <v>2937144.76</v>
      </c>
      <c r="G59" s="6">
        <f t="shared" si="11"/>
        <v>2932554.1300000004</v>
      </c>
      <c r="H59" s="6">
        <f t="shared" si="11"/>
        <v>2769600.4200000004</v>
      </c>
      <c r="I59" s="6">
        <f t="shared" ref="I59:N59" si="12">I31</f>
        <v>2769600.4200000004</v>
      </c>
      <c r="J59" s="6">
        <f t="shared" si="12"/>
        <v>2514614.86</v>
      </c>
      <c r="K59" s="6">
        <f t="shared" si="12"/>
        <v>2498276.48</v>
      </c>
      <c r="L59" s="6">
        <f t="shared" si="12"/>
        <v>2622006.9500000002</v>
      </c>
      <c r="M59" s="6">
        <f t="shared" si="12"/>
        <v>2533804.37</v>
      </c>
      <c r="N59" s="6">
        <f t="shared" si="12"/>
        <v>2533404.3699999996</v>
      </c>
    </row>
    <row r="60" spans="1:14" ht="15.75">
      <c r="A60" s="28" t="s">
        <v>37</v>
      </c>
      <c r="B60" s="29"/>
      <c r="C60" s="30"/>
      <c r="D60" s="10">
        <f t="shared" ref="D60:M60" si="13">D59/D58*100</f>
        <v>47.391208417280808</v>
      </c>
      <c r="E60" s="10">
        <f t="shared" si="13"/>
        <v>44.275101089172786</v>
      </c>
      <c r="F60" s="10">
        <f t="shared" si="13"/>
        <v>42.848178465488701</v>
      </c>
      <c r="G60" s="10">
        <f t="shared" si="13"/>
        <v>43.772116563814272</v>
      </c>
      <c r="H60" s="10">
        <f t="shared" si="13"/>
        <v>45.582862023574492</v>
      </c>
      <c r="I60" s="10">
        <f t="shared" si="13"/>
        <v>45.582862023574492</v>
      </c>
      <c r="J60" s="10">
        <f t="shared" si="13"/>
        <v>36.965252876454016</v>
      </c>
      <c r="K60" s="10">
        <f t="shared" si="13"/>
        <v>38.566943134236745</v>
      </c>
      <c r="L60" s="10">
        <f t="shared" si="13"/>
        <v>27.382998244110102</v>
      </c>
      <c r="M60" s="10">
        <f t="shared" si="13"/>
        <v>28.865663364712212</v>
      </c>
      <c r="N60" s="10">
        <f t="shared" ref="N60" si="14">N59/N58*100</f>
        <v>29.474182080409498</v>
      </c>
    </row>
  </sheetData>
  <mergeCells count="20">
    <mergeCell ref="A53:C53"/>
    <mergeCell ref="A58:C58"/>
    <mergeCell ref="A19:C19"/>
    <mergeCell ref="A20:C20"/>
    <mergeCell ref="A22:C22"/>
    <mergeCell ref="A25:C25"/>
    <mergeCell ref="A28:C28"/>
    <mergeCell ref="A31:C31"/>
    <mergeCell ref="A18:C18"/>
    <mergeCell ref="A1:E1"/>
    <mergeCell ref="A4:C4"/>
    <mergeCell ref="A5:C5"/>
    <mergeCell ref="A6:C6"/>
    <mergeCell ref="A7:C7"/>
    <mergeCell ref="A11:C11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2022-06-10T10:01:02Z</dcterms:modified>
</cp:coreProperties>
</file>